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.stewart\Desktop\"/>
    </mc:Choice>
  </mc:AlternateContent>
  <xr:revisionPtr revIDLastSave="0" documentId="8_{8C2C55F4-3295-4543-A798-E0D9708BABB3}" xr6:coauthVersionLast="36" xr6:coauthVersionMax="36" xr10:uidLastSave="{00000000-0000-0000-0000-000000000000}"/>
  <bookViews>
    <workbookView xWindow="0" yWindow="0" windowWidth="28800" windowHeight="12225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<sst xmlns="http://schemas.openxmlformats.org/spreadsheetml/2006/main" count="2268" uniqueCount="2197">
  <si>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</si>
  <si>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</si>
  <si>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</si>
  <si>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</si>
  <si>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</si>
  <si>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</si>
  <si>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</si>
  <si>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</si>
  <si>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</si>
  <si>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</si>
  <si>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</si>
  <si>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</si>
  <si>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</si>
  <si>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</si>
  <si>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</si>
  <si>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</si>
  <si>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</si>
  <si>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</si>
  <si>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</si>
  <si>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</si>
  <si>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</si>
  <si>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</si>
  <si>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</si>
  <si>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</si>
  <si>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</si>
  <si>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</si>
  <si>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</si>
  <si>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</si>
  <si>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</si>
  <si>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</si>
  <si>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</si>
  <si>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</si>
  <si>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</si>
  <si>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</si>
  <si>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</si>
  <si>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</si>
  <si>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</si>
  <si>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</si>
  <si>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</si>
  <si>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</si>
  <si>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</si>
  <si>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</si>
  <si>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</si>
  <si>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</si>
  <si>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</si>
  <si>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</si>
  <si>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</si>
  <si>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</si>
  <si>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</si>
  <si>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</si>
  <si>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</si>
  <si>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</si>
  <si>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</si>
  <si>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</si>
  <si>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</si>
  <si>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</si>
  <si>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</si>
  <si>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</si>
  <si>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</si>
  <si>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</si>
  <si>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</si>
  <si>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</si>
  <si>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</si>
  <si>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</si>
  <si>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</si>
  <si>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</si>
  <si>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</si>
  <si>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</si>
  <si>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</si>
  <si>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</si>
  <si>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</si>
  <si>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</si>
  <si>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</si>
  <si>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</si>
  <si>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</si>
  <si>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</si>
  <si>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</si>
  <si>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</si>
  <si>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</si>
  <si>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</si>
  <si>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</si>
  <si>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</si>
  <si>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</si>
  <si>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</si>
  <si>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</si>
  <si>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</si>
  <si>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</si>
  <si>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</si>
  <si>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</si>
  <si>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</si>
  <si>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</si>
  <si>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</si>
  <si>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</si>
  <si>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</si>
  <si>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</si>
  <si>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</si>
  <si>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</si>
  <si>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</si>
  <si>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</si>
  <si>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</si>
  <si>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</si>
  <si>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</si>
  <si>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</si>
  <si>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</si>
  <si>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</si>
  <si>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</si>
  <si>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</si>
  <si>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</si>
  <si>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</si>
  <si>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</si>
  <si>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</si>
  <si>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</si>
  <si>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</si>
  <si>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</si>
  <si>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</si>
  <si>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</si>
  <si>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</si>
  <si>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</si>
  <si>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</si>
  <si>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</si>
  <si>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</si>
  <si>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</si>
  <si>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</si>
  <si>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</si>
  <si>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</si>
  <si>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</si>
  <si>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</si>
  <si>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</si>
  <si>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</si>
  <si>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</si>
  <si>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</si>
  <si>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</si>
  <si>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</si>
  <si>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</si>
  <si>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</si>
  <si>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</si>
  <si>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</si>
  <si>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</si>
  <si>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</si>
  <si>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</si>
  <si>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</si>
  <si>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</si>
  <si>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</si>
  <si>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</si>
  <si>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</si>
  <si>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</si>
  <si>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</si>
  <si>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</si>
  <si>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</si>
  <si>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</si>
  <si>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</si>
  <si>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</si>
  <si>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</si>
  <si>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</si>
  <si>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</si>
  <si>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</si>
  <si>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</si>
  <si>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</si>
  <si>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</si>
  <si>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</si>
  <si>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</si>
  <si>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</si>
  <si>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</si>
  <si>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</si>
  <si>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</si>
  <si>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</si>
  <si>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</si>
  <si>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</si>
  <si>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</si>
  <si>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</si>
  <si>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</si>
  <si>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</si>
  <si>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</si>
  <si>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</si>
  <si>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</si>
  <si>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</si>
  <si>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</si>
  <si>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</si>
  <si>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</si>
  <si>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</si>
  <si>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</si>
  <si>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</si>
  <si>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</si>
  <si>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</si>
  <si>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</si>
  <si>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</si>
  <si>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</si>
  <si>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</si>
  <si>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</si>
  <si>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</si>
  <si>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</si>
  <si>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</si>
  <si>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</si>
  <si>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</si>
  <si>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</si>
  <si>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</si>
  <si>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</si>
  <si>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</si>
  <si>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</si>
  <si>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</si>
  <si>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</si>
  <si>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</si>
  <si>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</si>
  <si>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</si>
  <si>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</si>
  <si>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</si>
  <si>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</si>
  <si>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</si>
  <si>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</si>
  <si>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</si>
  <si>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</si>
  <si>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</si>
  <si>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</si>
  <si>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</si>
  <si>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</si>
  <si>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</si>
  <si>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</si>
  <si>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</si>
  <si>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</si>
  <si>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</si>
  <si>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</si>
  <si>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</si>
  <si>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</si>
  <si>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</si>
  <si>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</si>
  <si>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</si>
  <si>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</si>
  <si>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</si>
  <si>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</si>
  <si>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</si>
  <si>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</si>
  <si>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</si>
  <si>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</si>
  <si>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</si>
  <si>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</si>
  <si>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</si>
  <si>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</si>
  <si>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</si>
  <si>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</si>
  <si>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</si>
  <si>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</si>
  <si>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</si>
  <si>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</si>
  <si>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</si>
  <si>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</si>
  <si>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</si>
  <si>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</si>
  <si>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</si>
  <si>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</si>
  <si>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</si>
  <si>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</si>
  <si>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</si>
  <si>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</si>
  <si>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</si>
  <si>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</si>
  <si>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</si>
  <si>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</si>
  <si>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</si>
  <si>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</si>
  <si>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</si>
  <si>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</si>
  <si>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</si>
  <si>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</si>
  <si>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</si>
  <si>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</si>
  <si>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</si>
  <si>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</si>
  <si>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</si>
  <si>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</si>
  <si>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</si>
  <si>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</si>
  <si>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</si>
  <si>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</si>
  <si>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</si>
  <si>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</si>
  <si>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</si>
  <si>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</si>
  <si>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</si>
  <si>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</si>
  <si>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</si>
  <si>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</si>
  <si>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</si>
  <si>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</si>
  <si>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</si>
  <si>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</si>
  <si>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</si>
  <si>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</si>
  <si>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</si>
  <si>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</si>
  <si>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</si>
  <si>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</si>
  <si>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</si>
  <si>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</si>
  <si>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</si>
  <si>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</si>
  <si>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</si>
  <si>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</si>
  <si>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</si>
  <si>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</si>
  <si>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</si>
  <si>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</si>
  <si>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</si>
  <si>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</si>
  <si>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</si>
  <si>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</si>
  <si>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</si>
  <si>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</si>
  <si>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</si>
  <si>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</si>
  <si>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</si>
  <si>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</si>
  <si>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</si>
  <si>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</si>
  <si>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</si>
  <si>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</si>
  <si>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</si>
  <si>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</si>
  <si>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</si>
  <si>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</si>
  <si>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</si>
  <si>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</si>
  <si>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</si>
  <si>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</si>
  <si>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</si>
  <si>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</si>
  <si>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</si>
  <si>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</si>
  <si>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</si>
  <si>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</si>
  <si>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</si>
  <si>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</si>
  <si>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</si>
  <si>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</si>
  <si>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</si>
  <si>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</si>
  <si>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</si>
  <si>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</si>
  <si>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</si>
  <si>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</si>
  <si>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</si>
  <si>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</si>
  <si>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</si>
  <si>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</si>
  <si>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</si>
  <si>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</si>
  <si>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</si>
  <si>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</si>
  <si>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</si>
  <si>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</si>
  <si>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</si>
  <si>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</si>
  <si>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</si>
  <si>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</si>
  <si>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</si>
  <si>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</si>
  <si>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</si>
  <si>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</si>
  <si>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</si>
  <si>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</si>
  <si>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</si>
  <si>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</si>
  <si>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</si>
  <si>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</si>
  <si>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</si>
  <si>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</si>
  <si>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</si>
  <si>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</si>
  <si>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</si>
  <si>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</si>
  <si>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</si>
  <si>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</si>
  <si>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</si>
  <si>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</si>
  <si>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</si>
  <si>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</si>
  <si>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</si>
  <si>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</si>
  <si>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</si>
  <si>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</si>
  <si>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</si>
  <si>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</si>
  <si>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</si>
  <si>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</si>
  <si>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</si>
  <si>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</si>
  <si>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</si>
  <si>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</si>
  <si>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</si>
  <si>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</si>
  <si>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</si>
  <si>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</si>
  <si>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</si>
  <si>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</si>
  <si>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</si>
  <si>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</si>
  <si>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</si>
  <si>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</si>
  <si>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</si>
  <si>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</si>
  <si>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</si>
  <si>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</si>
  <si>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</si>
  <si>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</si>
  <si>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</si>
  <si>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</si>
  <si>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</si>
  <si>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</si>
  <si>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</si>
  <si>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</si>
  <si>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</si>
  <si>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</si>
  <si>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</si>
  <si>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</si>
  <si>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</si>
  <si>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</si>
  <si>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</si>
  <si>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</si>
  <si>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</si>
  <si>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</si>
  <si>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</si>
  <si>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</si>
  <si>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</si>
  <si>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</si>
  <si>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</si>
  <si>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</si>
  <si>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</si>
  <si>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</si>
  <si>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</si>
  <si>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</si>
  <si>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</si>
  <si>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</si>
  <si>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</si>
  <si>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</si>
  <si>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</si>
  <si>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</si>
  <si>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</si>
  <si>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</si>
  <si>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</si>
  <si>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</si>
  <si>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</si>
  <si>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</si>
  <si>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</si>
  <si>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</si>
  <si>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</si>
  <si>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</si>
  <si>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</si>
  <si>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</si>
  <si>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</si>
  <si>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</si>
  <si>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</si>
  <si>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</si>
  <si>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</si>
  <si>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</si>
  <si>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</si>
  <si>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</si>
  <si>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</si>
  <si>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</si>
  <si>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</si>
  <si>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</si>
  <si>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</si>
  <si>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</si>
  <si>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</si>
  <si>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</si>
  <si>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</si>
  <si>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</si>
  <si>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</si>
  <si>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</si>
  <si>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</si>
  <si>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</si>
  <si>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</si>
  <si>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</si>
  <si>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</si>
  <si>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</si>
  <si>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</si>
  <si>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</si>
  <si>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</si>
  <si>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</si>
  <si>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</si>
  <si>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</si>
  <si>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</si>
  <si>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</si>
  <si>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</si>
  <si>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</si>
  <si>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</si>
  <si>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</si>
  <si>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</si>
  <si>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</si>
  <si>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</si>
  <si>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</si>
  <si>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</si>
  <si>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</si>
  <si>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</si>
  <si>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</si>
  <si>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</si>
  <si>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</si>
  <si>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</si>
  <si>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</si>
  <si>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</si>
  <si>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</si>
  <si>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</si>
  <si>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</si>
  <si>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</si>
  <si>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</si>
  <si>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</si>
  <si>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</si>
  <si>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</si>
  <si>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</si>
  <si>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</si>
  <si>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</si>
  <si>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</si>
  <si>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</si>
  <si>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</si>
  <si>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</si>
  <si>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</si>
  <si>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</si>
  <si>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</si>
  <si>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</si>
  <si>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</si>
  <si>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</si>
  <si>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</si>
  <si>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</si>
  <si>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</si>
  <si>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</si>
  <si>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</si>
  <si>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</si>
  <si>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</si>
  <si>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</si>
  <si>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</si>
  <si>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</si>
  <si>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</si>
  <si>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</si>
  <si>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</si>
  <si>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</si>
  <si>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</si>
  <si>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</si>
  <si>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</si>
  <si>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</si>
  <si>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</si>
  <si>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</si>
  <si>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</si>
  <si>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</si>
  <si>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</si>
  <si>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</si>
  <si>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</si>
  <si>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</si>
  <si>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</si>
  <si>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</si>
  <si>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</si>
  <si>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</si>
  <si>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</si>
  <si>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</si>
  <si>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</si>
  <si>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</si>
  <si>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</si>
  <si>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</si>
  <si>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</si>
  <si>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</si>
  <si>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</si>
  <si>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</si>
  <si>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</si>
  <si>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</si>
  <si>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</si>
  <si>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</si>
  <si>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</si>
  <si>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</si>
  <si>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</si>
  <si>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</si>
  <si>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</si>
  <si>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</si>
  <si>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</si>
  <si>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</si>
  <si>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</si>
  <si>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</si>
  <si>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</si>
  <si>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</si>
  <si>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</si>
  <si>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</si>
  <si>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</si>
  <si>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</si>
  <si>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</si>
  <si>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</si>
  <si>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</si>
  <si>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</si>
  <si>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</si>
  <si>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</si>
  <si>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</si>
  <si>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</si>
  <si>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</si>
  <si>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</si>
  <si>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</si>
  <si>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</si>
  <si>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</si>
  <si>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</si>
  <si>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</si>
  <si>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</si>
  <si>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</si>
  <si>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</si>
  <si>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</si>
  <si>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</si>
  <si>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</si>
  <si>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</si>
  <si>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</si>
  <si>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</si>
  <si>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</si>
  <si>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</si>
  <si>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</si>
  <si>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</si>
  <si>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</si>
  <si>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</si>
  <si>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</si>
  <si>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</si>
  <si>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</si>
  <si>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</si>
  <si>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</si>
  <si>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</si>
  <si>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</si>
  <si>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</si>
  <si>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</si>
  <si>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</si>
  <si>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</si>
  <si>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</si>
  <si>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</si>
  <si>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</si>
  <si>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</si>
  <si>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</si>
  <si>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</si>
  <si>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</si>
  <si>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</si>
  <si>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</si>
  <si>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</si>
  <si>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</si>
  <si>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</si>
  <si>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</si>
  <si>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</si>
  <si>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</si>
  <si>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</si>
  <si>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</si>
  <si>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</si>
  <si>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</si>
  <si>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</si>
  <si>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</si>
  <si>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</si>
  <si>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</si>
  <si>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</si>
  <si>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</si>
  <si>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</si>
  <si>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</si>
  <si>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</si>
  <si>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</si>
  <si>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</si>
  <si>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</si>
  <si>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</si>
  <si>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</si>
  <si>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</si>
  <si>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</si>
  <si>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</si>
  <si>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</si>
  <si>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</si>
  <si>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</si>
  <si>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</si>
  <si>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</si>
  <si>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</si>
  <si>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</si>
  <si>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</si>
  <si>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</si>
  <si>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</si>
  <si>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</si>
  <si>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</si>
  <si>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</si>
  <si>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</si>
  <si>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</si>
  <si>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</si>
  <si>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</si>
  <si>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</si>
  <si>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</si>
  <si>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</si>
  <si>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</si>
  <si>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</si>
  <si>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</si>
  <si>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</si>
  <si>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</si>
  <si>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</si>
  <si>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</si>
  <si>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</si>
  <si>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</si>
  <si>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</si>
  <si>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</si>
  <si>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</si>
  <si>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</si>
  <si>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</si>
  <si>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</si>
  <si>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</si>
  <si>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</si>
  <si>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</si>
  <si>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</si>
  <si>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</si>
  <si>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</si>
  <si>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</si>
  <si>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</si>
  <si>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</si>
  <si>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</si>
  <si>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</si>
  <si>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</si>
  <si>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</si>
  <si>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</si>
  <si>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</si>
  <si>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</si>
  <si>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</si>
  <si>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</si>
  <si>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</si>
  <si>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</si>
  <si>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</si>
  <si>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</si>
  <si>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</si>
  <si>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</si>
  <si>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</si>
  <si>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</si>
  <si>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</si>
  <si>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</si>
  <si>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</si>
  <si>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</si>
  <si>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</si>
  <si>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</si>
  <si>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</si>
  <si>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</si>
  <si>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</si>
  <si>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</si>
  <si>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</si>
  <si>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</si>
  <si>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</si>
  <si>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</si>
  <si>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</si>
  <si>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</si>
  <si>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</si>
  <si>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</si>
  <si>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</si>
  <si>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</si>
  <si>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</si>
  <si>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</si>
  <si>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</si>
  <si>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</si>
  <si>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</si>
  <si>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</si>
  <si>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</si>
  <si>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</si>
  <si>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</si>
  <si>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</si>
  <si>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</si>
  <si>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</si>
  <si>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</si>
  <si>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</si>
  <si>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</si>
  <si>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</si>
  <si>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</si>
  <si>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</si>
  <si>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</si>
  <si>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</si>
  <si>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</si>
  <si>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</si>
  <si>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</si>
  <si>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</si>
  <si>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</si>
  <si>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</si>
  <si>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</si>
  <si>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</si>
  <si>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</si>
  <si>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</si>
  <si>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</si>
  <si>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</si>
  <si>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</si>
  <si>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</si>
  <si>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</si>
  <si>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</si>
  <si>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</si>
  <si>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</si>
  <si>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</si>
  <si>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</si>
  <si>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</si>
  <si>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</si>
  <si>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</si>
  <si>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</si>
  <si>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</si>
  <si>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</si>
  <si>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</si>
  <si>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</si>
  <si>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</si>
  <si>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</si>
  <si>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</si>
  <si>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</si>
  <si>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</si>
  <si>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</si>
  <si>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</si>
  <si>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</si>
  <si>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</si>
  <si>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</si>
  <si>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</si>
  <si>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</si>
  <si>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</si>
  <si>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</si>
  <si>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</si>
  <si>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</si>
  <si>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</si>
  <si>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</si>
  <si>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</si>
  <si>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</si>
  <si>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</si>
  <si>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</si>
  <si>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</si>
  <si>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</si>
  <si>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</si>
  <si>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</si>
  <si>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</si>
  <si>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</si>
  <si>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</si>
  <si>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</si>
  <si>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</si>
  <si>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</si>
  <si>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</si>
  <si>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</si>
  <si>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</si>
  <si>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</si>
  <si>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</si>
  <si>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</si>
  <si>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</si>
  <si>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</si>
  <si>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</si>
  <si>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</si>
  <si>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</si>
  <si>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</si>
  <si>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</si>
  <si>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</si>
  <si>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</si>
  <si>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</si>
  <si>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</si>
  <si>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</si>
  <si>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</si>
  <si>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</si>
  <si>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</si>
  <si>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</si>
  <si>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</si>
  <si>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</si>
  <si>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</si>
  <si>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</si>
  <si>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</si>
  <si>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</si>
  <si>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</si>
  <si>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</si>
  <si>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</si>
  <si>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</si>
  <si>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</si>
  <si>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</si>
  <si>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</si>
  <si>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</si>
  <si>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</si>
  <si>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</si>
  <si>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</si>
  <si>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</si>
  <si>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</si>
  <si>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</si>
  <si>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</si>
  <si>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</si>
  <si>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</si>
  <si>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</si>
  <si>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</si>
  <si>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</si>
  <si>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</si>
  <si>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</si>
  <si>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</si>
  <si>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</si>
  <si>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</si>
  <si>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</si>
  <si>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</si>
  <si>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</si>
  <si>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</si>
  <si>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</si>
  <si>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</si>
  <si>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</si>
  <si>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</si>
  <si>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</si>
  <si>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</si>
  <si>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</si>
  <si>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</si>
  <si>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</si>
  <si>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</si>
  <si>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</si>
  <si>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</si>
  <si>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</si>
  <si>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</si>
  <si>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</si>
  <si>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</si>
  <si>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</si>
  <si>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</si>
  <si>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</si>
  <si>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</si>
  <si>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</si>
  <si>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</si>
  <si>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</si>
  <si>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</si>
  <si>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</si>
  <si>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</si>
  <si>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</si>
  <si>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</si>
  <si>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</si>
  <si>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</si>
  <si>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</si>
  <si>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</si>
  <si>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</si>
  <si>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</si>
  <si>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</si>
  <si>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</si>
  <si>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</si>
  <si>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</si>
  <si>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</si>
  <si>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</si>
  <si>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</si>
  <si>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</si>
  <si>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</si>
  <si>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</si>
  <si>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</si>
  <si>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</si>
  <si>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</si>
  <si>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</si>
  <si>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</si>
  <si>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</si>
  <si>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</si>
  <si>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</si>
  <si>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</si>
  <si>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</si>
  <si>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</si>
  <si>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</si>
  <si>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</si>
  <si>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</si>
  <si>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</si>
  <si>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</si>
  <si>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</si>
  <si>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</si>
  <si>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</si>
  <si>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</si>
  <si>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</si>
  <si>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</si>
  <si>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</si>
  <si>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</si>
  <si>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</si>
  <si>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</si>
  <si>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</si>
  <si>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</si>
  <si>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</si>
  <si>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</si>
  <si>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</si>
  <si>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</si>
  <si>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</si>
  <si>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</si>
  <si>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</si>
  <si>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</si>
  <si>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</si>
  <si>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</si>
  <si>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</si>
  <si>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</si>
  <si>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</si>
  <si>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</si>
  <si>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</si>
  <si>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</si>
  <si>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</si>
  <si>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</si>
  <si>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</si>
  <si>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</si>
  <si>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</si>
  <si>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</si>
  <si>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</si>
  <si>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</si>
  <si>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</si>
  <si>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</si>
  <si>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</si>
  <si>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</si>
  <si>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</si>
  <si>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</si>
  <si>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</si>
  <si>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</si>
  <si>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</si>
  <si>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</si>
  <si>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</si>
  <si>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</si>
  <si>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</si>
  <si>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</si>
  <si>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</si>
  <si>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</si>
  <si>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</si>
  <si>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</si>
  <si>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</si>
  <si>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</si>
  <si>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</si>
  <si>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</si>
  <si>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</si>
  <si>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</si>
  <si>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</si>
  <si>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</si>
  <si>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</si>
  <si>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</si>
  <si>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</si>
  <si>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</si>
  <si>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</si>
  <si>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</si>
  <si>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</si>
  <si>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</si>
  <si>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</si>
  <si>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</si>
  <si>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</si>
  <si>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</si>
  <si>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</si>
  <si>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</si>
  <si>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</si>
  <si>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</si>
  <si>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</si>
  <si>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</si>
  <si>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</si>
  <si>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</si>
  <si>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</si>
  <si>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</si>
  <si>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</si>
  <si>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</si>
  <si>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</si>
  <si>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</si>
  <si>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</si>
  <si>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</si>
  <si>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</si>
  <si>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</si>
  <si>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</si>
  <si>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</si>
  <si>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</si>
  <si>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</si>
  <si>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</si>
  <si>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</si>
  <si>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</si>
  <si>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</si>
  <si>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</si>
  <si>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</si>
  <si>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</si>
  <si>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</si>
  <si>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</si>
  <si>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</si>
  <si>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</si>
  <si>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</si>
  <si>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</si>
  <si>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</si>
  <si>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</si>
  <si>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</si>
  <si>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</si>
  <si>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</si>
  <si>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</si>
  <si>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</si>
  <si>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</si>
  <si>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</si>
  <si>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</si>
  <si>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</si>
  <si>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</si>
  <si>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</si>
  <si>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</si>
  <si>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</si>
  <si>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</si>
  <si>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</si>
  <si>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</si>
  <si>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</si>
  <si>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</si>
  <si>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</si>
  <si>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</si>
  <si>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</si>
  <si>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</si>
  <si>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</si>
  <si>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</si>
  <si>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</si>
  <si>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</si>
  <si>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</si>
  <si>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</si>
  <si>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</si>
  <si>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</si>
  <si>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</si>
  <si>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</si>
  <si>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</si>
  <si>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</si>
  <si>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</si>
  <si>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</si>
  <si>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</si>
  <si>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</si>
  <si>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</si>
  <si>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</si>
  <si>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</si>
  <si>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</si>
  <si>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</si>
  <si>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</si>
  <si>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</si>
  <si>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</si>
  <si>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</si>
  <si>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</si>
  <si>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</si>
  <si>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</si>
  <si>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</si>
  <si>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</si>
  <si>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</si>
  <si>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</si>
  <si>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</si>
  <si>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</si>
  <si>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</si>
  <si>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</si>
  <si>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</si>
  <si>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</si>
  <si>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</si>
  <si>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</si>
  <si>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</si>
  <si>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</si>
  <si>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</si>
  <si>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</si>
  <si>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</si>
  <si>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</si>
  <si>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</si>
  <si>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</si>
  <si>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</si>
  <si>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</si>
  <si>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</si>
  <si>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</si>
  <si>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</si>
  <si>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</si>
  <si>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</si>
  <si>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</si>
  <si>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</si>
  <si>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</si>
  <si>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</si>
  <si>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</si>
  <si>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</si>
  <si>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</si>
  <si>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</si>
  <si>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</si>
  <si>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</si>
  <si>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</si>
  <si>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</si>
  <si>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</si>
  <si>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</si>
  <si>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</si>
  <si>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</si>
  <si>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</si>
  <si>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</si>
  <si>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</si>
  <si>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</si>
  <si>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</si>
  <si>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</si>
  <si>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</si>
  <si>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</si>
  <si>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</si>
  <si>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</si>
  <si>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</si>
  <si>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</si>
  <si>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</si>
  <si>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</si>
  <si>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</si>
  <si>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</si>
  <si>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</si>
  <si>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</si>
  <si>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</si>
  <si>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</si>
  <si>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</si>
  <si>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</si>
  <si>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</si>
  <si>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</si>
  <si>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</si>
  <si>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</si>
  <si>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</si>
  <si>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</si>
  <si>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</si>
  <si>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</si>
  <si>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</si>
  <si>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</si>
  <si>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</si>
  <si>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</si>
  <si>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</si>
  <si>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</si>
  <si>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</si>
  <si>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</si>
  <si>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</si>
  <si>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</si>
  <si>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</si>
  <si>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</si>
  <si>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</si>
  <si>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</si>
  <si>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</si>
  <si>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</si>
  <si>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</si>
  <si>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</si>
  <si>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</si>
  <si>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</si>
  <si>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</si>
  <si>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</si>
  <si>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</si>
  <si>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</si>
  <si>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</si>
  <si>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</si>
  <si>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</si>
  <si>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</si>
  <si>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</si>
  <si>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</si>
  <si>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</si>
  <si>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</si>
  <si>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</si>
  <si>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</si>
  <si>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</si>
  <si>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</si>
  <si>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</si>
  <si>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</si>
  <si>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</si>
  <si>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</si>
  <si>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</si>
  <si>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</si>
  <si>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</si>
  <si>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</si>
  <si>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</si>
  <si>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</si>
  <si>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</si>
  <si>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</si>
  <si>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</si>
  <si>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</si>
  <si>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</si>
  <si>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</si>
  <si>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</si>
  <si>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</si>
  <si>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</si>
  <si>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</si>
  <si>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</si>
  <si>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</si>
  <si>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</si>
  <si>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</si>
  <si>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</si>
  <si>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</si>
  <si>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</si>
  <si>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</si>
  <si>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</si>
  <si>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</si>
  <si>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</si>
  <si>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</si>
  <si>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</si>
  <si>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</si>
  <si>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</si>
  <si>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</si>
  <si>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</si>
  <si>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</si>
  <si>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</si>
  <si>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</si>
  <si>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</si>
  <si>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</si>
  <si>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</si>
  <si>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</si>
  <si>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</si>
  <si>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</si>
  <si>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</si>
  <si>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</si>
  <si>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</si>
  <si>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</si>
  <si>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</si>
  <si>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</si>
  <si>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</si>
  <si>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</si>
  <si>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</si>
  <si>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</si>
  <si>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</si>
  <si>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</si>
  <si>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</si>
  <si>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</si>
  <si>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</si>
  <si>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</si>
  <si>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</si>
  <si>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</si>
  <si>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</si>
  <si>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</si>
  <si>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</si>
  <si>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</si>
  <si>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</si>
  <si>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</si>
  <si>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</si>
  <si>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</si>
  <si>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</si>
  <si>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</si>
  <si>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</si>
  <si>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</si>
  <si>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</si>
  <si>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</si>
  <si>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</si>
  <si>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</si>
  <si>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</si>
  <si>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</si>
  <si>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</si>
  <si>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</si>
  <si>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</si>
  <si>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</si>
  <si>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</si>
  <si>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</si>
  <si>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</si>
  <si>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</si>
  <si>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</si>
  <si>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</si>
  <si>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</si>
  <si>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</si>
  <si>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</si>
  <si>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</si>
  <si>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</si>
  <si>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</si>
  <si>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</si>
  <si>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</si>
  <si>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</si>
  <si>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</si>
  <si>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</si>
  <si>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</si>
  <si>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</si>
  <si>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</si>
  <si>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</si>
  <si>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</si>
  <si>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</si>
  <si>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</si>
  <si>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</si>
  <si>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</si>
  <si>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</si>
  <si>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</si>
  <si>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</si>
  <si>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</si>
  <si>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</si>
  <si>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</si>
  <si>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</si>
  <si>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</si>
  <si>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</si>
  <si>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</si>
  <si>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</si>
  <si>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</si>
  <si>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</si>
  <si>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</si>
  <si>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</si>
  <si>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</si>
  <si>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</si>
  <si>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</si>
  <si>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</si>
  <si>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</si>
  <si>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</si>
  <si>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</si>
  <si>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</si>
  <si>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</si>
  <si>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</si>
  <si>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</si>
  <si>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</si>
  <si>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</si>
  <si>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</si>
  <si>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</si>
  <si>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</si>
  <si>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</si>
  <si>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</si>
  <si>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</si>
  <si>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</si>
  <si>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</si>
  <si>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</si>
  <si>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</si>
  <si>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</si>
  <si>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</si>
  <si>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</si>
  <si>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</si>
  <si>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</si>
  <si>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</si>
  <si>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</si>
  <si>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</si>
  <si>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</si>
  <si>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</si>
  <si>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</si>
  <si>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</si>
  <si>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</si>
  <si>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</si>
  <si>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</si>
  <si>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</si>
  <si>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</si>
  <si>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</si>
  <si>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</si>
  <si>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</si>
  <si>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</si>
  <si>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</si>
  <si>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</si>
  <si>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</si>
  <si>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</si>
  <si>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</si>
  <si>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</si>
  <si>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</si>
  <si>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</si>
  <si>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</si>
  <si>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</si>
  <si>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</si>
  <si>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</si>
  <si>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</si>
  <si>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</si>
  <si>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</si>
  <si>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</si>
  <si>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</si>
  <si>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</si>
  <si>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</si>
  <si>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</si>
  <si>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</si>
  <si>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</si>
  <si>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</si>
  <si>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</si>
  <si>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</si>
  <si>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</si>
  <si>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</si>
  <si>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</si>
  <si>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</si>
  <si>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</si>
  <si>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</si>
  <si>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</si>
  <si>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</si>
  <si>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</si>
  <si>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</si>
  <si>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</si>
  <si>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</si>
  <si>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</si>
  <si>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</si>
  <si>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</si>
  <si>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</si>
  <si>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</si>
  <si>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</si>
  <si>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</si>
  <si>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</si>
  <si>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</si>
  <si>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</si>
  <si>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</si>
  <si>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</si>
  <si>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</si>
  <si>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</si>
  <si>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</si>
  <si>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</si>
  <si>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</si>
  <si>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</si>
  <si>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</si>
  <si>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</si>
  <si>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</si>
  <si>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</si>
  <si>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</si>
  <si>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</si>
  <si>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</si>
  <si>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</si>
  <si>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</si>
  <si>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</si>
  <si>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</si>
  <si>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</si>
  <si>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</si>
  <si>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</si>
  <si>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</si>
  <si>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</si>
  <si>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</si>
  <si>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</si>
  <si>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</si>
  <si>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</si>
  <si>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</si>
  <si>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</si>
  <si>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</si>
  <si>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</si>
  <si>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</si>
  <si>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</si>
  <si>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</si>
  <si>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</si>
  <si>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</si>
  <si>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</si>
  <si>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</si>
  <si>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</si>
  <si>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</si>
  <si>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</si>
  <si>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</si>
  <si>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</si>
  <si>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</si>
  <si>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</si>
  <si>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</si>
  <si>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</si>
  <si>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</si>
  <si>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</si>
  <si>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</si>
  <si>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</si>
  <si>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</si>
  <si>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</si>
  <si>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</si>
  <si>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</si>
  <si>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</si>
  <si>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</si>
  <si>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</si>
  <si>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</si>
  <si>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</si>
  <si>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</si>
  <si>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</si>
  <si>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</si>
  <si>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</si>
  <si>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</si>
  <si>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</si>
  <si>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</si>
  <si>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</si>
  <si>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</si>
  <si>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</si>
  <si>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</si>
  <si>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</si>
  <si>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</si>
  <si>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</si>
  <si>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</si>
  <si>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</si>
  <si>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</si>
  <si>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</si>
  <si>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</si>
  <si>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</si>
  <si>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</si>
  <si>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</si>
  <si>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</si>
  <si>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</si>
  <si>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</si>
  <si>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</si>
  <si>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</si>
  <si>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</si>
  <si>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</si>
  <si>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</si>
  <si>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</si>
  <si>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</si>
  <si>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</si>
  <si>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</si>
  <si>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</si>
  <si>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</si>
  <si>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</si>
  <si>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</si>
  <si>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</si>
  <si>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</si>
  <si>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</si>
  <si>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</si>
  <si>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</si>
  <si>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</si>
  <si>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</si>
  <si>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</si>
  <si>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</si>
  <si>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</si>
  <si>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</si>
  <si>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</si>
  <si>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</si>
  <si>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</si>
  <si>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</si>
  <si>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</si>
  <si>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</si>
  <si>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</si>
  <si>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</si>
  <si>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</si>
  <si>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</si>
  <si>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</si>
  <si>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</si>
  <si>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</si>
  <si>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</si>
  <si>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</si>
  <si>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</si>
  <si>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</si>
  <si>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</si>
  <si>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</si>
  <si>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</si>
  <si>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</si>
  <si>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</si>
  <si>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</si>
  <si>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</si>
  <si>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</si>
  <si>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</si>
  <si>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</si>
  <si>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</si>
  <si>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</si>
  <si>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</si>
  <si>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</si>
  <si>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</si>
  <si>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</si>
  <si>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</si>
  <si>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</si>
  <si>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</si>
  <si>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</si>
  <si>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</si>
  <si>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</si>
  <si>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</si>
  <si>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</si>
  <si>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</si>
  <si>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</si>
  <si>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</si>
  <si>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</si>
  <si>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</si>
  <si>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</si>
  <si>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</si>
  <si>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</si>
  <si>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</si>
  <si>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</si>
  <si>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</si>
  <si>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</si>
  <si>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</si>
  <si>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</si>
  <si>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</si>
  <si>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</si>
  <si>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</si>
  <si>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</si>
  <si>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</si>
  <si>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</si>
  <si>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</si>
  <si>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</si>
  <si>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</si>
  <si>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</si>
  <si>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</si>
  <si>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</si>
  <si>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</si>
  <si>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</si>
  <si>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</si>
  <si>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</si>
  <si>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</si>
  <si>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</si>
  <si>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</si>
  <si>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</si>
  <si>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</si>
  <si>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</si>
  <si>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</si>
  <si>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</si>
  <si>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</si>
  <si>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</si>
  <si>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</si>
  <si>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</si>
  <si>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</si>
  <si>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</si>
  <si>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</si>
  <si>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</si>
  <si>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</si>
  <si>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</si>
  <si>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</si>
  <si>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</si>
  <si>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</si>
  <si>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</si>
  <si>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</si>
  <si>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</si>
  <si>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</si>
  <si>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</si>
  <si>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</si>
  <si>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</si>
  <si>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</si>
  <si>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</si>
  <si>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</si>
  <si>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</si>
  <si>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</si>
  <si>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</si>
  <si>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</si>
  <si>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</si>
  <si>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</si>
  <si>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</si>
  <si>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</si>
  <si>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</si>
  <si>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</si>
  <si>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</si>
  <si>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</si>
  <si>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</si>
  <si>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</si>
  <si>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</si>
  <si>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</si>
  <si>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</si>
  <si>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</si>
  <si>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</si>
  <si>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</si>
  <si>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</si>
  <si>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</si>
  <si>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</si>
  <si>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</si>
  <si>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</si>
  <si>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</si>
  <si>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</si>
  <si>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</si>
  <si>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</si>
  <si>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</si>
  <si>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</si>
  <si>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</si>
  <si>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</si>
  <si>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</si>
  <si>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</si>
  <si>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</si>
  <si>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</si>
  <si>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</si>
  <si>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</si>
  <si>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</si>
  <si>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</si>
  <si>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</si>
  <si>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</si>
  <si>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</si>
  <si>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</si>
  <si>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</si>
  <si>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</si>
  <si>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</si>
  <si>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</si>
  <si>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</si>
  <si>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</si>
  <si>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</si>
  <si>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</si>
  <si>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</si>
  <si>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</si>
  <si>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</si>
  <si>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</si>
  <si>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</si>
  <si>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</si>
  <si>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</si>
  <si>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</si>
  <si>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</si>
  <si>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</si>
  <si>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</si>
  <si>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</si>
  <si>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</si>
  <si>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</si>
  <si>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</si>
  <si>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</si>
  <si>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</si>
  <si>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</si>
  <si>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</si>
  <si>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</si>
  <si>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</si>
  <si>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</si>
  <si>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</si>
  <si>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</si>
  <si>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</si>
  <si>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</si>
  <si>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</si>
  <si>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</si>
  <si>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</si>
  <si>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</si>
  <si>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</si>
  <si>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</si>
  <si>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</si>
  <si>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</si>
  <si>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</si>
  <si>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</si>
  <si>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</si>
  <si>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</si>
  <si>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</si>
  <si>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</si>
  <si>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</si>
  <si>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</si>
  <si>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</si>
  <si>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</si>
  <si>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</si>
  <si>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</si>
  <si>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</si>
  <si>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</si>
  <si>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</si>
  <si>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</si>
  <si>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</si>
  <si>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</si>
  <si>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</si>
  <si>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</si>
  <si>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</si>
  <si>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</si>
  <si>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</si>
  <si>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</si>
  <si>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</si>
  <si>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</si>
  <si>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</si>
  <si>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</si>
  <si>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</si>
  <si>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</si>
  <si>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</si>
  <si>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</si>
  <si>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</si>
  <si>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</si>
  <si>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</si>
  <si>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</si>
  <si>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</si>
  <si>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</si>
  <si>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</si>
  <si>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</si>
  <si>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</si>
  <si>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</si>
  <si>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</si>
  <si>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</si>
  <si>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</si>
  <si>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</si>
  <si>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</si>
  <si>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</si>
  <si>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</si>
  <si>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</si>
  <si>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</si>
  <si>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</si>
  <si>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</si>
  <si>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</si>
  <si>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</si>
  <si>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</si>
  <si>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</si>
  <si>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</si>
  <si>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</si>
  <si>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</si>
  <si>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</si>
  <si>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</si>
  <si>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</si>
  <si>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</si>
  <si>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</si>
  <si>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</si>
  <si>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</si>
  <si>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</si>
  <si>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</si>
  <si>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</si>
  <si>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</si>
  <si>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</si>
  <si>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</si>
  <si>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</si>
  <si>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</si>
  <si>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</si>
  <si>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</si>
  <si>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</si>
  <si>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</si>
  <si>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</si>
  <si>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</si>
  <si>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</si>
  <si>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</si>
  <si>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</si>
  <si>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</si>
  <si>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</si>
  <si>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</si>
  <si>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</si>
  <si>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</si>
  <si>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</si>
  <si>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</si>
  <si>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</si>
  <si>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</si>
  <si>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</si>
  <si>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</si>
  <si>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</si>
  <si>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</si>
  <si>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</si>
  <si>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</si>
  <si>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</si>
  <si>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</si>
  <si>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</si>
  <si>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</si>
  <si>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</si>
  <si>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</si>
  <si>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</si>
  <si>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</si>
  <si>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</si>
  <si>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</si>
  <si>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</si>
  <si>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</si>
  <si>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</si>
  <si>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</si>
  <si>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</si>
  <si>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</si>
  <si>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</si>
  <si>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</si>
  <si>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</si>
  <si>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</si>
  <si>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</si>
  <si>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</si>
  <si>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</si>
  <si>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</si>
  <si>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</si>
  <si>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</si>
  <si>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</si>
  <si>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</si>
  <si>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</si>
  <si>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</si>
  <si>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</si>
  <si>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</si>
  <si>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</si>
  <si>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</si>
  <si>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</si>
  <si>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</si>
  <si>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</si>
  <si>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</si>
  <si>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</si>
  <si>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</si>
  <si>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</si>
  <si>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</si>
  <si>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</si>
  <si>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</si>
  <si>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</si>
  <si>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</si>
  <si>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</si>
  <si>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</si>
  <si>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</si>
  <si>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</si>
  <si>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</si>
  <si>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</si>
  <si>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</si>
  <si>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</si>
  <si>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</si>
  <si>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</si>
  <si>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</si>
  <si>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</si>
  <si>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</si>
  <si>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</si>
  <si>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</si>
  <si>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</si>
  <si>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</si>
  <si>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</si>
  <si>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</si>
  <si>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</si>
  <si>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</si>
  <si>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</si>
  <si>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</si>
  <si>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</si>
  <si>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</si>
  <si>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</si>
  <si>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</si>
  <si>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</si>
  <si>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</si>
  <si>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</si>
  <si>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</si>
  <si>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</si>
  <si>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</si>
  <si>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</si>
  <si>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</si>
  <si>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</si>
  <si>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</si>
  <si>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</si>
  <si>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</si>
  <si>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</si>
  <si>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</si>
  <si>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</si>
  <si>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</si>
  <si>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</si>
  <si>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</si>
  <si>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</si>
  <si>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</si>
  <si>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</si>
  <si>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</si>
  <si>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</si>
  <si>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</si>
  <si>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</si>
  <si>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</si>
  <si>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</si>
  <si>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</si>
  <si>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</si>
  <si>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</si>
  <si>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</si>
  <si>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</si>
  <si>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</si>
  <si>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</si>
  <si>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</si>
  <si>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</si>
  <si>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</si>
  <si>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</si>
  <si>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</si>
  <si>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</si>
  <si>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</si>
  <si>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</si>
  <si>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</si>
  <si>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</si>
  <si>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</si>
  <si>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</si>
  <si>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</si>
  <si>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</si>
  <si>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</si>
  <si>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</si>
  <si>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</si>
  <si>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</si>
  <si>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</si>
  <si>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</si>
  <si>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</si>
  <si>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</si>
  <si>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</si>
  <si>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</si>
  <si>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</si>
  <si>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</si>
  <si>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</si>
  <si>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</si>
  <si>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</si>
  <si>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</si>
  <si>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</si>
  <si>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</si>
  <si>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</si>
  <si>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</si>
  <si>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</si>
  <si>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</si>
  <si>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</si>
  <si>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</si>
  <si>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</si>
  <si>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</si>
  <si>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</si>
  <si>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</si>
  <si>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</si>
  <si>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</si>
  <si>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</si>
  <si>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</si>
  <si>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</si>
  <si>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</si>
  <si>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</si>
  <si>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</si>
  <si>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</si>
  <si>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</si>
  <si>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</si>
  <si>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</si>
  <si>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</si>
  <si>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</si>
  <si>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</si>
  <si>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</si>
  <si>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</si>
  <si>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</si>
  <si>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</si>
  <si>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</si>
  <si>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</si>
  <si>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</si>
  <si>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</si>
  <si>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</si>
  <si>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</si>
  <si>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</si>
  <si>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</si>
  <si>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</si>
  <si>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</si>
  <si>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</si>
  <si>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</si>
  <si>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</si>
  <si>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</si>
  <si>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</si>
  <si>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</si>
  <si>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</si>
  <si>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</si>
  <si>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</si>
  <si>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</si>
  <si>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</si>
  <si>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</si>
  <si>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</si>
  <si>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</si>
  <si>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</si>
  <si>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</si>
  <si>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</si>
  <si>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</si>
  <si>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</si>
  <si>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</si>
  <si>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</si>
  <si>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</si>
  <si>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</si>
  <si>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</si>
  <si>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</si>
  <si>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</si>
  <si>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</si>
  <si>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</si>
  <si>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</si>
  <si>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</si>
  <si>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</si>
  <si>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</si>
  <si>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</si>
  <si>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</si>
  <si>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</si>
  <si>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</si>
  <si>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</si>
  <si>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</si>
  <si>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</si>
  <si>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</si>
  <si>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</si>
  <si>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</si>
  <si>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</si>
  <si>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</si>
  <si>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</si>
  <si>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</si>
  <si>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</si>
  <si>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</si>
  <si>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</si>
  <si>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</si>
  <si>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</si>
  <si>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</si>
  <si>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</si>
  <si>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</si>
  <si>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</si>
  <si>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</si>
  <si>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</si>
  <si>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</si>
  <si>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</si>
  <si>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</si>
  <si>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</si>
  <si>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</si>
  <si>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</si>
  <si>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</si>
  <si>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</si>
  <si>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</si>
  <si>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</si>
  <si>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</si>
  <si>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</si>
  <si>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</si>
  <si>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</si>
  <si>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</si>
  <si>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</si>
  <si>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</si>
  <si>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</si>
  <si>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</si>
  <si>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</si>
  <si>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</si>
  <si>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</si>
  <si>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</si>
  <si>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</si>
  <si>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</si>
  <si>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</si>
  <si>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</si>
  <si>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</si>
  <si>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</si>
  <si>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</si>
  <si>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</si>
  <si>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</si>
  <si>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</si>
  <si>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</si>
  <si>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</si>
  <si>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</si>
  <si>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</si>
  <si>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</si>
  <si>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</si>
  <si>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</si>
  <si>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</si>
  <si>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</si>
  <si>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</si>
  <si>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</si>
  <si>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</si>
  <si>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</si>
  <si>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</si>
  <si>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</si>
  <si>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</si>
  <si>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</si>
  <si>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</si>
  <si>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</si>
  <si>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</si>
  <si>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</si>
  <si>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</si>
  <si>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</si>
  <si>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</si>
  <si>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</si>
  <si>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</si>
  <si>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</si>
  <si>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</si>
  <si>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</si>
  <si>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</si>
  <si>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</si>
  <si>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</si>
  <si>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</si>
  <si>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</si>
  <si>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</si>
  <si>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</si>
  <si>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</si>
  <si>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</si>
  <si>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</si>
  <si>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</si>
  <si>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</si>
  <si>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</si>
  <si>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</si>
  <si>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</si>
  <si>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</si>
  <si>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</si>
  <si>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</si>
  <si>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</si>
  <si>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</si>
  <si>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</si>
  <si>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</si>
  <si>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</si>
  <si>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</si>
  <si>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</si>
  <si>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</si>
  <si>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</si>
  <si>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</si>
  <si>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</si>
  <si>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</si>
  <si>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</si>
  <si>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</si>
  <si>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</si>
  <si>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</si>
  <si>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</si>
  <si>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</si>
  <si>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</si>
  <si>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</si>
  <si>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</si>
  <si>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</si>
  <si>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</si>
  <si>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</si>
  <si>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</si>
  <si>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</si>
  <si>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</si>
  <si>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</si>
  <si>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</si>
  <si>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</si>
  <si>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</si>
  <si>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</si>
  <si>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</si>
  <si>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</si>
  <si>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</si>
  <si>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</si>
  <si>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</si>
  <si>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</si>
  <si>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</si>
  <si>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</si>
  <si>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</si>
  <si>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</si>
  <si>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</si>
  <si>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</si>
  <si>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</si>
  <si>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</si>
  <si>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</si>
  <si>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</si>
  <si>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</si>
  <si>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</si>
  <si>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</si>
  <si>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</si>
  <si>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</si>
  <si>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The following template may be used to post the district's 2020 - 2021 "actual" and 2021 - 2022 "proposed"</t>
  </si>
  <si>
    <t>Revised 05-13-2021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</si>
  <si>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"2020 - 2021" current budget"</t>
    </r>
  </si>
  <si>
    <t>on the "Data Entry_Web Posting" sheet.  Use your "projected" budget numbers in the column "2021 - 2022"</t>
  </si>
  <si>
    <t>2020-21</t>
  </si>
  <si>
    <t>2021-22</t>
  </si>
  <si>
    <t>2020 - 2021  Actual Budget</t>
  </si>
  <si>
    <t>2021 - 2022  "Proposed" Budget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</si>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</sst>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2188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2190</v>
      </c>
    </row>
    <row r="8" spans="1:13" s="131" customFormat="1" ht="15.75">
      <c r="A8" s="130" t="s">
        <v>2191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opLeftCell="A23" zoomScaleNormal="100" workbookViewId="0">
      <selection activeCell="F40" sqref="F40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tr">
        <f>Sheet3!B2</f>
        <v>STOCKDALE ISD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44364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2192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776</v>
      </c>
      <c r="E9" s="152"/>
      <c r="F9" s="103">
        <v>778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5156183</v>
      </c>
      <c r="E11" s="153"/>
      <c r="F11" s="2">
        <v>5186761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126313</v>
      </c>
      <c r="E12" s="153"/>
      <c r="F12" s="2">
        <v>123783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36488</v>
      </c>
      <c r="E13" s="153"/>
      <c r="F13" s="2">
        <v>40100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76120</v>
      </c>
      <c r="E14" s="153"/>
      <c r="F14" s="2">
        <v>80390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491117</v>
      </c>
      <c r="E15" s="153"/>
      <c r="F15" s="2">
        <v>454426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375521</v>
      </c>
      <c r="E16" s="153"/>
      <c r="F16" s="2">
        <v>347949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96562</v>
      </c>
      <c r="E18" s="153"/>
      <c r="F18" s="2">
        <v>83512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377353</v>
      </c>
      <c r="E19" s="153"/>
      <c r="F19" s="2">
        <v>360921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521309</v>
      </c>
      <c r="E20" s="153"/>
      <c r="F20" s="2">
        <v>549007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489292</v>
      </c>
      <c r="E21" s="153"/>
      <c r="F21" s="2">
        <v>440095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448061</v>
      </c>
      <c r="E22" s="153"/>
      <c r="F22" s="2">
        <v>378755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2183</v>
      </c>
      <c r="B23" s="140" t="s">
        <v>2179</v>
      </c>
      <c r="D23" s="2">
        <v>500</v>
      </c>
      <c r="E23" s="153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2184</v>
      </c>
      <c r="B24" s="140" t="s">
        <v>2178</v>
      </c>
      <c r="C24" s="76"/>
      <c r="D24" s="2">
        <v>500</v>
      </c>
      <c r="E24" s="153"/>
      <c r="F24" s="2">
        <v>200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1104278</v>
      </c>
      <c r="E25" s="153"/>
      <c r="F25" s="2">
        <v>951136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39050</v>
      </c>
      <c r="E26" s="153"/>
      <c r="F26" s="2">
        <v>41100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216586</v>
      </c>
      <c r="E27" s="153"/>
      <c r="F27" s="2">
        <v>194501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1020976</v>
      </c>
      <c r="E29" s="153"/>
      <c r="F29" s="2">
        <v>809011</v>
      </c>
      <c r="G29" s="76"/>
      <c r="H29" s="139" t="s">
        <v>2182</v>
      </c>
    </row>
    <row r="30" spans="1:18">
      <c r="A30" s="96"/>
      <c r="B30" s="97" t="s">
        <v>1246</v>
      </c>
      <c r="C30" s="76"/>
      <c r="D30" s="2">
        <v>356313</v>
      </c>
      <c r="E30" s="153"/>
      <c r="F30" s="2">
        <v>360013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17300</v>
      </c>
      <c r="E31" s="153"/>
      <c r="F31" s="2">
        <v>12000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0</v>
      </c>
      <c r="E32" s="153"/>
      <c r="F32" s="2">
        <v>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256695</v>
      </c>
      <c r="E35" s="153"/>
      <c r="F35" s="2">
        <v>256695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10000</v>
      </c>
      <c r="E37" s="153"/>
      <c r="F37" s="2">
        <v>10000</v>
      </c>
      <c r="G37" s="76"/>
      <c r="H37" s="139" t="s">
        <v>2185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2186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60226</v>
      </c>
      <c r="E40" s="154"/>
      <c r="F40" s="2">
        <v>60226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C2" sqref="C2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5156183</v>
      </c>
      <c r="E5" s="26">
        <f>D5/'Data Entry_Web Posting'!D$9</f>
        <v>6644.5657216494847</v>
      </c>
      <c r="F5" s="23"/>
      <c r="G5" s="27">
        <v>11</v>
      </c>
      <c r="H5" s="28" t="s">
        <v>1229</v>
      </c>
      <c r="I5" s="29">
        <f>'Data Entry_Web Posting'!F11</f>
        <v>5186761</v>
      </c>
      <c r="J5" s="29">
        <f>I5/'Data Entry_Web Posting'!F$9</f>
        <v>6666.787917737789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126313</v>
      </c>
      <c r="E6" s="26">
        <f>D6/'Data Entry_Web Posting'!D$9</f>
        <v>162.77448453608247</v>
      </c>
      <c r="F6" s="23"/>
      <c r="G6" s="27">
        <v>12</v>
      </c>
      <c r="H6" s="28" t="s">
        <v>1205</v>
      </c>
      <c r="I6" s="29">
        <f>'Data Entry_Web Posting'!F12</f>
        <v>123783</v>
      </c>
      <c r="J6" s="29">
        <f>I6/'Data Entry_Web Posting'!F$9</f>
        <v>159.10411311053986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36488</v>
      </c>
      <c r="E7" s="26">
        <f>D7/'Data Entry_Web Posting'!D$9</f>
        <v>47.020618556701031</v>
      </c>
      <c r="F7" s="23"/>
      <c r="G7" s="27">
        <v>13</v>
      </c>
      <c r="H7" s="28" t="s">
        <v>1206</v>
      </c>
      <c r="I7" s="29">
        <f>'Data Entry_Web Posting'!F13</f>
        <v>40100</v>
      </c>
      <c r="J7" s="29">
        <f>I7/'Data Entry_Web Posting'!F$9</f>
        <v>51.542416452442161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10000</v>
      </c>
      <c r="E8" s="35">
        <f>D8/'Data Entry_Web Posting'!D$9</f>
        <v>12.88659793814433</v>
      </c>
      <c r="F8" s="23"/>
      <c r="G8" s="36">
        <v>95</v>
      </c>
      <c r="H8" s="37" t="s">
        <v>1200</v>
      </c>
      <c r="I8" s="38">
        <f>'Data Entry_Web Posting'!F37</f>
        <v>10000</v>
      </c>
      <c r="J8" s="38">
        <f>I8/'Data Entry_Web Posting'!F$9</f>
        <v>12.853470437017995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5328984</v>
      </c>
      <c r="E9" s="41">
        <f>SUM(E5:E8)</f>
        <v>6867.2474226804125</v>
      </c>
      <c r="F9" s="23"/>
      <c r="G9" s="42"/>
      <c r="H9" s="43" t="s">
        <v>1204</v>
      </c>
      <c r="I9" s="44">
        <f>SUM(I5:I8)</f>
        <v>5360644</v>
      </c>
      <c r="J9" s="44">
        <f>SUM(J5:J8)</f>
        <v>6890.2879177377881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76120</v>
      </c>
      <c r="E12" s="26">
        <f>D12/'Data Entry_Web Posting'!D$9</f>
        <v>98.092783505154642</v>
      </c>
      <c r="F12" s="23"/>
      <c r="G12" s="27">
        <v>21</v>
      </c>
      <c r="H12" s="28" t="s">
        <v>1232</v>
      </c>
      <c r="I12" s="29">
        <f>'Data Entry_Web Posting'!F14</f>
        <v>80390</v>
      </c>
      <c r="J12" s="29">
        <f>I12/'Data Entry_Web Posting'!F$9</f>
        <v>103.32904884318766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491117</v>
      </c>
      <c r="E13" s="26">
        <f>D13/'Data Entry_Web Posting'!D$9</f>
        <v>632.88273195876286</v>
      </c>
      <c r="F13" s="23"/>
      <c r="G13" s="27">
        <v>23</v>
      </c>
      <c r="H13" s="28" t="s">
        <v>1233</v>
      </c>
      <c r="I13" s="29">
        <f>'Data Entry_Web Posting'!F15</f>
        <v>454426</v>
      </c>
      <c r="J13" s="29">
        <f>I13/'Data Entry_Web Posting'!F$9</f>
        <v>584.09511568123389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375521</v>
      </c>
      <c r="E14" s="26">
        <f>D14/'Data Entry_Web Posting'!D$9</f>
        <v>483.91881443298968</v>
      </c>
      <c r="F14" s="23"/>
      <c r="G14" s="27">
        <v>31</v>
      </c>
      <c r="H14" s="28" t="s">
        <v>1221</v>
      </c>
      <c r="I14" s="29">
        <f>'Data Entry_Web Posting'!F16</f>
        <v>347949</v>
      </c>
      <c r="J14" s="29">
        <f>I14/'Data Entry_Web Posting'!F$9</f>
        <v>447.23521850899743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96562</v>
      </c>
      <c r="E16" s="26">
        <f>D16/'Data Entry_Web Posting'!D$9</f>
        <v>124.43556701030928</v>
      </c>
      <c r="F16" s="23"/>
      <c r="G16" s="27">
        <v>33</v>
      </c>
      <c r="H16" s="28" t="s">
        <v>1236</v>
      </c>
      <c r="I16" s="29">
        <f>'Data Entry_Web Posting'!F18</f>
        <v>83512</v>
      </c>
      <c r="J16" s="29">
        <f>I16/'Data Entry_Web Posting'!F$9</f>
        <v>107.34190231362467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489292</v>
      </c>
      <c r="E17" s="35">
        <f>D17/'Data Entry_Web Posting'!D$9</f>
        <v>630.53092783505156</v>
      </c>
      <c r="F17" s="23"/>
      <c r="G17" s="36">
        <v>36</v>
      </c>
      <c r="H17" s="37" t="s">
        <v>1207</v>
      </c>
      <c r="I17" s="38">
        <f>'Data Entry_Web Posting'!F21</f>
        <v>440095</v>
      </c>
      <c r="J17" s="38">
        <f>I17/'Data Entry_Web Posting'!F$9</f>
        <v>565.67480719794344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1528612</v>
      </c>
      <c r="E18" s="41">
        <f>SUM(E12:E17)</f>
        <v>1969.8608247422681</v>
      </c>
      <c r="F18" s="23"/>
      <c r="G18" s="42"/>
      <c r="H18" s="43" t="s">
        <v>1276</v>
      </c>
      <c r="I18" s="44">
        <f>SUM(I12:I17)</f>
        <v>1406372</v>
      </c>
      <c r="J18" s="44">
        <f>SUM(J12:J17)</f>
        <v>1807.6760925449871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448061</v>
      </c>
      <c r="E21" s="26">
        <f>D21/'Data Entry_Web Posting'!D$9</f>
        <v>577.3981958762887</v>
      </c>
      <c r="F21" s="23"/>
      <c r="G21" s="49">
        <v>41</v>
      </c>
      <c r="H21" s="28" t="s">
        <v>1240</v>
      </c>
      <c r="I21" s="29">
        <f>'Data Entry_Web Posting'!F22</f>
        <v>378755</v>
      </c>
      <c r="J21" s="29">
        <f>I21/'Data Entry_Web Posting'!F$9</f>
        <v>486.83161953727506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2180</v>
      </c>
      <c r="C22" s="167" t="s">
        <v>2171</v>
      </c>
      <c r="D22" s="168">
        <f>'Data Entry_Web Posting'!D23</f>
        <v>500</v>
      </c>
      <c r="E22" s="168">
        <f>D22/'Data Entry_Web Posting'!D$9</f>
        <v>0.64432989690721654</v>
      </c>
      <c r="F22" s="169"/>
      <c r="G22" s="170" t="s">
        <v>2180</v>
      </c>
      <c r="H22" s="171" t="s">
        <v>2171</v>
      </c>
      <c r="I22" s="172">
        <f>'Data Entry_Web Posting'!F23</f>
        <v>1000</v>
      </c>
      <c r="J22" s="173">
        <f>I22/'Data Entry_Web Posting'!F$9</f>
        <v>1.2853470437017995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2181</v>
      </c>
      <c r="C23" s="141" t="s">
        <v>2187</v>
      </c>
      <c r="D23" s="142">
        <f>'Data Entry_Web Posting'!D24</f>
        <v>500</v>
      </c>
      <c r="E23" s="168">
        <f>D23/'Data Entry_Web Posting'!D$9</f>
        <v>0.64432989690721654</v>
      </c>
      <c r="F23" s="143"/>
      <c r="G23" s="170" t="s">
        <v>2181</v>
      </c>
      <c r="H23" s="150" t="s">
        <v>2187</v>
      </c>
      <c r="I23" s="165">
        <f>'Data Entry_Web Posting'!F24</f>
        <v>200</v>
      </c>
      <c r="J23" s="173">
        <f>I23/'Data Entry_Web Posting'!F$9</f>
        <v>0.25706940874035988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449061</v>
      </c>
      <c r="E24" s="41">
        <f>SUM(E21:E23)</f>
        <v>578.68685567010323</v>
      </c>
      <c r="F24" s="23"/>
      <c r="G24" s="55"/>
      <c r="H24" s="43" t="s">
        <v>1204</v>
      </c>
      <c r="I24" s="44">
        <f>SUM(I19:I23)</f>
        <v>379955</v>
      </c>
      <c r="J24" s="44">
        <f>SUM(J21:J23)</f>
        <v>488.37403598971719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1104278</v>
      </c>
      <c r="E26" s="26">
        <f>D26/'Data Entry_Web Posting'!D$9</f>
        <v>1423.0386597938145</v>
      </c>
      <c r="F26" s="23"/>
      <c r="G26" s="49">
        <v>51</v>
      </c>
      <c r="H26" s="28" t="s">
        <v>1209</v>
      </c>
      <c r="I26" s="29">
        <f>'Data Entry_Web Posting'!F25</f>
        <v>951136</v>
      </c>
      <c r="J26" s="29">
        <f>I26/'Data Entry_Web Posting'!F$9</f>
        <v>1222.5398457583547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39050</v>
      </c>
      <c r="E27" s="26">
        <f>D27/'Data Entry_Web Posting'!D$9</f>
        <v>50.322164948453612</v>
      </c>
      <c r="F27" s="23"/>
      <c r="G27" s="49">
        <v>52</v>
      </c>
      <c r="H27" s="28" t="s">
        <v>1210</v>
      </c>
      <c r="I27" s="29">
        <f>'Data Entry_Web Posting'!F26</f>
        <v>41100</v>
      </c>
      <c r="J27" s="29">
        <f>I27/'Data Entry_Web Posting'!F$9</f>
        <v>52.827763496143959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216586</v>
      </c>
      <c r="E28" s="26">
        <f>D28/'Data Entry_Web Posting'!D$9</f>
        <v>279.10567010309279</v>
      </c>
      <c r="F28" s="23"/>
      <c r="G28" s="49">
        <v>53</v>
      </c>
      <c r="H28" s="28" t="s">
        <v>1211</v>
      </c>
      <c r="I28" s="29">
        <f>'Data Entry_Web Posting'!F27</f>
        <v>194501</v>
      </c>
      <c r="J28" s="29">
        <f>I28/'Data Entry_Web Posting'!F$9</f>
        <v>250.00128534704371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377353</v>
      </c>
      <c r="E29" s="26">
        <f>D29/'Data Entry_Web Posting'!D$9</f>
        <v>486.27963917525773</v>
      </c>
      <c r="F29" s="23"/>
      <c r="G29" s="49">
        <v>34</v>
      </c>
      <c r="H29" s="28" t="s">
        <v>1212</v>
      </c>
      <c r="I29" s="29">
        <f>'Data Entry_Web Posting'!F19</f>
        <v>360921</v>
      </c>
      <c r="J29" s="29">
        <f>I29/'Data Entry_Web Posting'!F$9</f>
        <v>463.90874035989719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521309</v>
      </c>
      <c r="E30" s="35">
        <f>D30/'Data Entry_Web Posting'!D$9</f>
        <v>671.7899484536083</v>
      </c>
      <c r="F30" s="23"/>
      <c r="G30" s="54">
        <v>35</v>
      </c>
      <c r="H30" s="37" t="s">
        <v>1238</v>
      </c>
      <c r="I30" s="38">
        <f>'Data Entry_Web Posting'!F20</f>
        <v>549007</v>
      </c>
      <c r="J30" s="38">
        <f>I30/'Data Entry_Web Posting'!F$9</f>
        <v>705.6645244215938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2258576</v>
      </c>
      <c r="E31" s="41">
        <f>SUM(E26:E30)</f>
        <v>2910.536082474227</v>
      </c>
      <c r="F31" s="23"/>
      <c r="G31" s="55"/>
      <c r="H31" s="43" t="s">
        <v>1204</v>
      </c>
      <c r="I31" s="44">
        <f>SUM(I26:I30)</f>
        <v>2096665</v>
      </c>
      <c r="J31" s="44">
        <f>SUM(J26:J30)</f>
        <v>2694.942159383033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1394589</v>
      </c>
      <c r="E34" s="26">
        <f>D34/'Data Entry_Web Posting'!D$9</f>
        <v>1797.1507731958764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1181024</v>
      </c>
      <c r="J34" s="29">
        <f>I34/'Data Entry_Web Posting'!F$9</f>
        <v>1518.025706940874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1216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256695</v>
      </c>
      <c r="E41" s="26">
        <f>D41/'Data Entry_Web Posting'!D$9</f>
        <v>330.79252577319585</v>
      </c>
      <c r="F41" s="23"/>
      <c r="G41" s="49">
        <v>93</v>
      </c>
      <c r="H41" s="28" t="s">
        <v>1218</v>
      </c>
      <c r="I41" s="29">
        <f>'Data Entry_Web Posting'!F35</f>
        <v>256695</v>
      </c>
      <c r="J41" s="29">
        <f>I41/'Data Entry_Web Posting'!F$9</f>
        <v>329.94215938303341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60226</v>
      </c>
      <c r="E43" s="146">
        <f>D43/'Data Entry_Web Posting'!D$9</f>
        <v>77.610824742268036</v>
      </c>
      <c r="F43" s="147"/>
      <c r="G43" s="174">
        <v>99</v>
      </c>
      <c r="H43" s="148" t="s">
        <v>1223</v>
      </c>
      <c r="I43" s="149">
        <f>'Data Entry_Web Posting'!F40</f>
        <v>60226</v>
      </c>
      <c r="J43" s="149">
        <f>I43/'Data Entry_Web Posting'!F$9</f>
        <v>77.411311053984576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316921</v>
      </c>
      <c r="E44" s="58">
        <f>SUM(E37:E43)</f>
        <v>408.4033505154639</v>
      </c>
      <c r="F44" s="23"/>
      <c r="G44" s="59"/>
      <c r="H44" s="164" t="s">
        <v>1204</v>
      </c>
      <c r="I44" s="163">
        <f>SUM(I37:I43)</f>
        <v>316921</v>
      </c>
      <c r="J44" s="163">
        <f>SUM(J37:J43)</f>
        <v>407.35347043701802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 Stewart</cp:lastModifiedBy>
  <cp:lastPrinted>2009-05-26T19:06:40Z</cp:lastPrinted>
  <dcterms:created xsi:type="dcterms:W3CDTF">2006-07-19T19:41:45Z</dcterms:created>
  <dcterms:modified xsi:type="dcterms:W3CDTF">2021-06-08T19:26:10Z</dcterms:modified>
</cp:coreProperties>
</file>